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6" i="1" l="1"/>
  <c r="I38" i="1"/>
  <c r="I37" i="1"/>
  <c r="I36" i="1"/>
  <c r="C34" i="1"/>
  <c r="I34" i="1" s="1"/>
  <c r="I40" i="1" s="1"/>
  <c r="E28" i="1"/>
  <c r="I27" i="1"/>
  <c r="I26" i="1"/>
  <c r="I22" i="1"/>
  <c r="H22" i="1"/>
  <c r="G22" i="1"/>
  <c r="H21" i="1"/>
  <c r="G21" i="1"/>
  <c r="I21" i="1" s="1"/>
  <c r="H20" i="1"/>
  <c r="G20" i="1"/>
  <c r="I20" i="1" s="1"/>
  <c r="H19" i="1"/>
  <c r="G19" i="1"/>
  <c r="I19" i="1" s="1"/>
  <c r="H18" i="1"/>
  <c r="G18" i="1"/>
  <c r="I18" i="1" s="1"/>
  <c r="I28" i="1" l="1"/>
  <c r="I41" i="1" s="1"/>
  <c r="I47" i="1" l="1"/>
  <c r="I42" i="1"/>
  <c r="I48" i="1" s="1"/>
</calcChain>
</file>

<file path=xl/sharedStrings.xml><?xml version="1.0" encoding="utf-8"?>
<sst xmlns="http://schemas.openxmlformats.org/spreadsheetml/2006/main" count="67" uniqueCount="64">
  <si>
    <t>Enterprise Budget for Small Organic Broiler Operations</t>
  </si>
  <si>
    <t>Ken Anderson and Tom Vukina, Extension Specialists, North Carolina State University</t>
  </si>
  <si>
    <t>Assumptions:</t>
  </si>
  <si>
    <t>Type of operation: Small flock, commercial breed (Cornish-Cross or White Rock-Cross)</t>
  </si>
  <si>
    <t>Production configuration: Pasture with pens</t>
  </si>
  <si>
    <t>Production cycle: Seasonal production (spring, summer and fall), 4 batches per year</t>
  </si>
  <si>
    <t>Birds placed each year: 1250, equally spaced in 4 pens</t>
  </si>
  <si>
    <t>Growout period: 8 weeks (56 days)</t>
  </si>
  <si>
    <t>Mortality rate: 15%</t>
  </si>
  <si>
    <t>Dressed weight: 4.5 pounds</t>
  </si>
  <si>
    <t>Feed conversion: 15 lbs per bird</t>
  </si>
  <si>
    <t>Birds are marketed directly to customers, no labels</t>
  </si>
  <si>
    <t>Costs</t>
  </si>
  <si>
    <t>Fixed Costs</t>
  </si>
  <si>
    <t>Total Fixed Costs</t>
  </si>
  <si>
    <t>Annual Fixed Costs</t>
  </si>
  <si>
    <t>Quantity</t>
  </si>
  <si>
    <t>Price</t>
  </si>
  <si>
    <t>Value</t>
  </si>
  <si>
    <t>Years</t>
  </si>
  <si>
    <t>Depreciation</t>
  </si>
  <si>
    <t>Interest (3%)</t>
  </si>
  <si>
    <t>Annual cost</t>
  </si>
  <si>
    <t>Brooder House</t>
  </si>
  <si>
    <t>Pens</t>
  </si>
  <si>
    <t>Composter</t>
  </si>
  <si>
    <t>Waterers+feeders</t>
  </si>
  <si>
    <t>Brooder</t>
  </si>
  <si>
    <t>Dolly</t>
  </si>
  <si>
    <t>Pasture land</t>
  </si>
  <si>
    <t>1 acre</t>
  </si>
  <si>
    <t>Organic certification</t>
  </si>
  <si>
    <t>Insurance</t>
  </si>
  <si>
    <t>Property tax</t>
  </si>
  <si>
    <t>TOTAL FIXED COST</t>
  </si>
  <si>
    <t>Variable Costs</t>
  </si>
  <si>
    <t>Cost Per Unit</t>
  </si>
  <si>
    <t>Units</t>
  </si>
  <si>
    <t>Chicks</t>
  </si>
  <si>
    <t>per chick</t>
  </si>
  <si>
    <t>Wood chips</t>
  </si>
  <si>
    <t>total</t>
  </si>
  <si>
    <t>Utilities</t>
  </si>
  <si>
    <t>Feed</t>
  </si>
  <si>
    <t>per ton</t>
  </si>
  <si>
    <t>Labor</t>
  </si>
  <si>
    <t>brooder labor*</t>
  </si>
  <si>
    <t>per hour</t>
  </si>
  <si>
    <t>field labor**</t>
  </si>
  <si>
    <t>Processing fee</t>
  </si>
  <si>
    <t>per bird</t>
  </si>
  <si>
    <t>Miscellaneous</t>
  </si>
  <si>
    <t>per total</t>
  </si>
  <si>
    <t>TOTAL VARIABLE COST</t>
  </si>
  <si>
    <t>TOTAL COST</t>
  </si>
  <si>
    <t>Total cost per live pound</t>
  </si>
  <si>
    <t>Break-even price calculation</t>
  </si>
  <si>
    <t>Result</t>
  </si>
  <si>
    <t>Birds for sale</t>
  </si>
  <si>
    <t>Pounds for sale</t>
  </si>
  <si>
    <t>Break-even revenue</t>
  </si>
  <si>
    <t>Break-even price per pound of live weight</t>
  </si>
  <si>
    <t>*Brooder labor assumes 0.5 hours per day times 14 days times 4 batches</t>
  </si>
  <si>
    <t>**Field labor assumes 0.5 hours per day per pen times 4 pens times 42 days times 4 batches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</si>
</sst>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_(* #,##0_);_(* \(#,##0\);_(* &quot;-&quot;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0" fillId="0" borderId="0" xfId="2" applyNumberFormat="1" applyFont="1"/>
    <xf numFmtId="164" fontId="0" fillId="0" borderId="0" xfId="0" applyNumberFormat="1"/>
    <xf numFmtId="3" fontId="0" fillId="0" borderId="0" xfId="0" applyNumberFormat="1"/>
    <xf numFmtId="165" fontId="0" fillId="0" borderId="0" xfId="0" applyNumberFormat="1"/>
    <xf numFmtId="164" fontId="2" fillId="0" borderId="0" xfId="2" applyNumberFormat="1" applyFont="1"/>
    <xf numFmtId="164" fontId="2" fillId="0" borderId="0" xfId="0" applyNumberFormat="1" applyFont="1"/>
    <xf numFmtId="165" fontId="2" fillId="0" borderId="0" xfId="0" applyNumberFormat="1" applyFont="1"/>
    <xf numFmtId="44" fontId="0" fillId="0" borderId="0" xfId="2" applyFont="1"/>
    <xf numFmtId="165" fontId="2" fillId="0" borderId="0" xfId="0" applyNumberFormat="1" applyFont="1" applyAlignment="1">
      <alignment horizontal="center"/>
    </xf>
    <xf numFmtId="44" fontId="2" fillId="0" borderId="0" xfId="2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0" fillId="0" borderId="0" xfId="1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4" fontId="2" fillId="0" borderId="0" xfId="2" applyFont="1"/>
    <xf numFmtId="167" fontId="2" fillId="0" borderId="0" xfId="0" applyNumberFormat="1" applyFont="1"/>
    <xf numFmtId="0" fontId="2" fillId="0" borderId="0" xfId="0" applyFont="1" applyAlignment="1"/>
    <xf numFmtId="168" fontId="0" fillId="0" borderId="0" xfId="0" applyNumberFormat="1"/>
    <xf numFmtId="44" fontId="2" fillId="0" borderId="0" xfId="2" applyNumberFormat="1" applyFont="1"/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/>
  </sheetViews>
  <sheetFormatPr defaultRowHeight="15" x14ac:dyDescent="0.25"/>
  <cols>
    <col min="1" max="10" width="12.7109375" customWidth="1"/>
  </cols>
  <sheetData>
    <row r="1" spans="1:10" x14ac:dyDescent="0.25">
      <c r="A1" s="1" t="s">
        <v>0</v>
      </c>
    </row>
    <row r="2" spans="1:10" x14ac:dyDescent="0.25">
      <c r="A2" t="s">
        <v>1</v>
      </c>
    </row>
    <row r="4" spans="1:10" x14ac:dyDescent="0.25">
      <c r="A4" s="1" t="s">
        <v>2</v>
      </c>
    </row>
    <row r="5" spans="1:10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t="s">
        <v>5</v>
      </c>
    </row>
    <row r="8" spans="1:10" x14ac:dyDescent="0.25">
      <c r="A8" t="s">
        <v>6</v>
      </c>
    </row>
    <row r="9" spans="1:10" x14ac:dyDescent="0.25">
      <c r="A9" t="s">
        <v>7</v>
      </c>
    </row>
    <row r="10" spans="1:10" x14ac:dyDescent="0.25">
      <c r="A10" t="s">
        <v>8</v>
      </c>
    </row>
    <row r="11" spans="1:10" x14ac:dyDescent="0.25">
      <c r="A11" t="s">
        <v>9</v>
      </c>
    </row>
    <row r="12" spans="1:10" x14ac:dyDescent="0.25">
      <c r="A12" t="s">
        <v>10</v>
      </c>
    </row>
    <row r="13" spans="1:10" x14ac:dyDescent="0.25">
      <c r="A13" t="s">
        <v>11</v>
      </c>
    </row>
    <row r="15" spans="1:10" x14ac:dyDescent="0.25">
      <c r="A15" s="1" t="s">
        <v>12</v>
      </c>
    </row>
    <row r="16" spans="1:10" x14ac:dyDescent="0.25">
      <c r="A16" s="1" t="s">
        <v>13</v>
      </c>
      <c r="D16" s="25" t="s">
        <v>14</v>
      </c>
      <c r="E16" s="25"/>
      <c r="G16" s="25" t="s">
        <v>15</v>
      </c>
      <c r="H16" s="25"/>
      <c r="I16" s="25"/>
    </row>
    <row r="17" spans="1:10" x14ac:dyDescent="0.25">
      <c r="C17" s="3" t="s">
        <v>16</v>
      </c>
      <c r="D17" s="3" t="s">
        <v>17</v>
      </c>
      <c r="E17" s="4" t="s">
        <v>18</v>
      </c>
      <c r="F17" s="3" t="s">
        <v>19</v>
      </c>
      <c r="G17" s="3" t="s">
        <v>20</v>
      </c>
      <c r="H17" s="3" t="s">
        <v>21</v>
      </c>
      <c r="I17" s="3" t="s">
        <v>22</v>
      </c>
    </row>
    <row r="18" spans="1:10" x14ac:dyDescent="0.25">
      <c r="A18" t="s">
        <v>23</v>
      </c>
      <c r="C18">
        <v>1</v>
      </c>
      <c r="D18" s="5">
        <v>5000</v>
      </c>
      <c r="E18" s="6">
        <v>5000</v>
      </c>
      <c r="F18" s="7">
        <v>20</v>
      </c>
      <c r="G18" s="6">
        <f>E18/F18</f>
        <v>250</v>
      </c>
      <c r="H18" s="6">
        <f>E18/2*0.03</f>
        <v>75</v>
      </c>
      <c r="I18" s="6">
        <f>G18+H18</f>
        <v>325</v>
      </c>
    </row>
    <row r="19" spans="1:10" x14ac:dyDescent="0.25">
      <c r="A19" t="s">
        <v>24</v>
      </c>
      <c r="C19">
        <v>4</v>
      </c>
      <c r="D19" s="5">
        <v>200</v>
      </c>
      <c r="E19" s="6">
        <v>800</v>
      </c>
      <c r="F19" s="7">
        <v>5</v>
      </c>
      <c r="G19" s="6">
        <f>E19/F19</f>
        <v>160</v>
      </c>
      <c r="H19" s="6">
        <f>E19/2*0.03</f>
        <v>12</v>
      </c>
      <c r="I19" s="6">
        <f>G19+H19</f>
        <v>172</v>
      </c>
    </row>
    <row r="20" spans="1:10" x14ac:dyDescent="0.25">
      <c r="A20" t="s">
        <v>25</v>
      </c>
      <c r="C20">
        <v>1</v>
      </c>
      <c r="D20" s="5">
        <v>500</v>
      </c>
      <c r="E20" s="6">
        <v>500</v>
      </c>
      <c r="F20" s="7">
        <v>10</v>
      </c>
      <c r="G20" s="6">
        <f>E20/F20</f>
        <v>50</v>
      </c>
      <c r="H20" s="6">
        <f>E20/2*0.03</f>
        <v>7.5</v>
      </c>
      <c r="I20" s="6">
        <f>G20+H20</f>
        <v>57.5</v>
      </c>
    </row>
    <row r="21" spans="1:10" x14ac:dyDescent="0.25">
      <c r="A21" t="s">
        <v>26</v>
      </c>
      <c r="C21">
        <v>5</v>
      </c>
      <c r="D21" s="5">
        <v>60</v>
      </c>
      <c r="E21" s="6">
        <v>300</v>
      </c>
      <c r="F21" s="7">
        <v>3</v>
      </c>
      <c r="G21" s="6">
        <f>E21/F21</f>
        <v>100</v>
      </c>
      <c r="H21" s="6">
        <f>E21/2*0.03</f>
        <v>4.5</v>
      </c>
      <c r="I21" s="6">
        <f>G21+H21</f>
        <v>104.5</v>
      </c>
    </row>
    <row r="22" spans="1:10" x14ac:dyDescent="0.25">
      <c r="A22" t="s">
        <v>27</v>
      </c>
      <c r="C22">
        <v>1</v>
      </c>
      <c r="D22" s="5">
        <v>125</v>
      </c>
      <c r="E22" s="6">
        <v>125</v>
      </c>
      <c r="F22" s="7">
        <v>7</v>
      </c>
      <c r="G22" s="6">
        <f>E22/F22</f>
        <v>17.857142857142858</v>
      </c>
      <c r="H22" s="6">
        <f>E22/2*0.03</f>
        <v>1.875</v>
      </c>
      <c r="I22" s="6">
        <f>G22+H22</f>
        <v>19.732142857142858</v>
      </c>
    </row>
    <row r="23" spans="1:10" x14ac:dyDescent="0.25">
      <c r="A23" t="s">
        <v>28</v>
      </c>
      <c r="D23" s="5"/>
      <c r="E23" s="6"/>
      <c r="F23" s="8"/>
      <c r="G23" s="6"/>
      <c r="H23" s="6"/>
      <c r="I23" s="6">
        <v>20</v>
      </c>
    </row>
    <row r="24" spans="1:10" x14ac:dyDescent="0.25">
      <c r="A24" t="s">
        <v>29</v>
      </c>
      <c r="C24" t="s">
        <v>30</v>
      </c>
      <c r="D24" s="5"/>
      <c r="E24" s="6"/>
      <c r="F24" s="8"/>
      <c r="G24" s="6"/>
      <c r="H24" s="6"/>
      <c r="I24" s="6">
        <v>120</v>
      </c>
    </row>
    <row r="25" spans="1:10" x14ac:dyDescent="0.25">
      <c r="A25" t="s">
        <v>31</v>
      </c>
      <c r="D25" s="5"/>
      <c r="E25" s="6"/>
      <c r="F25" s="8"/>
      <c r="G25" s="6"/>
      <c r="H25" s="6"/>
      <c r="I25" s="6">
        <v>500</v>
      </c>
    </row>
    <row r="26" spans="1:10" x14ac:dyDescent="0.25">
      <c r="A26" t="s">
        <v>32</v>
      </c>
      <c r="D26" s="5"/>
      <c r="E26" s="6"/>
      <c r="F26" s="8"/>
      <c r="G26" s="6"/>
      <c r="H26" s="6"/>
      <c r="I26" s="6">
        <f>E28*0.005</f>
        <v>33.625</v>
      </c>
    </row>
    <row r="27" spans="1:10" x14ac:dyDescent="0.25">
      <c r="A27" t="s">
        <v>33</v>
      </c>
      <c r="D27" s="5"/>
      <c r="E27" s="6"/>
      <c r="F27" s="8"/>
      <c r="G27" s="6"/>
      <c r="H27" s="6"/>
      <c r="I27" s="6">
        <f>E28*0.008</f>
        <v>53.800000000000004</v>
      </c>
    </row>
    <row r="28" spans="1:10" x14ac:dyDescent="0.25">
      <c r="A28" s="1" t="s">
        <v>34</v>
      </c>
      <c r="B28" s="1"/>
      <c r="C28" s="1"/>
      <c r="D28" s="9"/>
      <c r="E28" s="10">
        <f>SUM(E18:E27)</f>
        <v>6725</v>
      </c>
      <c r="F28" s="11"/>
      <c r="G28" s="10"/>
      <c r="H28" s="10"/>
      <c r="I28" s="10">
        <f>SUM(I18:I27)</f>
        <v>1406.1571428571428</v>
      </c>
    </row>
    <row r="29" spans="1:10" x14ac:dyDescent="0.25">
      <c r="D29" s="12"/>
      <c r="E29" s="8"/>
      <c r="F29" s="8"/>
      <c r="G29" s="8"/>
      <c r="H29" s="8"/>
      <c r="I29" s="8"/>
    </row>
    <row r="30" spans="1:10" x14ac:dyDescent="0.25">
      <c r="A30" s="1" t="s">
        <v>35</v>
      </c>
      <c r="C30" s="13" t="s">
        <v>36</v>
      </c>
      <c r="D30" s="14" t="s">
        <v>37</v>
      </c>
      <c r="E30" s="15" t="s">
        <v>16</v>
      </c>
      <c r="F30" s="6"/>
      <c r="G30" s="10"/>
      <c r="H30" s="10"/>
      <c r="I30" s="15"/>
    </row>
    <row r="31" spans="1:10" x14ac:dyDescent="0.25">
      <c r="A31" t="s">
        <v>38</v>
      </c>
      <c r="C31" s="12">
        <v>1</v>
      </c>
      <c r="D31" t="s">
        <v>39</v>
      </c>
      <c r="E31" s="16">
        <v>1250</v>
      </c>
      <c r="H31" s="8"/>
      <c r="I31" s="6">
        <v>1250</v>
      </c>
      <c r="J31" s="8"/>
    </row>
    <row r="32" spans="1:10" x14ac:dyDescent="0.25">
      <c r="A32" t="s">
        <v>40</v>
      </c>
      <c r="C32" s="12">
        <v>150</v>
      </c>
      <c r="D32" t="s">
        <v>41</v>
      </c>
      <c r="E32" s="16">
        <v>1</v>
      </c>
      <c r="H32" s="8"/>
      <c r="I32" s="6">
        <v>150</v>
      </c>
      <c r="J32" s="8"/>
    </row>
    <row r="33" spans="1:10" x14ac:dyDescent="0.25">
      <c r="A33" t="s">
        <v>42</v>
      </c>
      <c r="C33" s="12">
        <v>50</v>
      </c>
      <c r="D33" t="s">
        <v>41</v>
      </c>
      <c r="E33" s="16">
        <v>1</v>
      </c>
      <c r="H33" s="8"/>
      <c r="I33" s="6">
        <v>50</v>
      </c>
      <c r="J33" s="8"/>
    </row>
    <row r="34" spans="1:10" x14ac:dyDescent="0.25">
      <c r="A34" t="s">
        <v>43</v>
      </c>
      <c r="C34" s="12">
        <f>700/2000</f>
        <v>0.35</v>
      </c>
      <c r="D34" t="s">
        <v>44</v>
      </c>
      <c r="E34" s="16">
        <v>18750</v>
      </c>
      <c r="H34" s="8"/>
      <c r="I34" s="6">
        <f>E34*C34</f>
        <v>6562.5</v>
      </c>
      <c r="J34" s="8"/>
    </row>
    <row r="35" spans="1:10" x14ac:dyDescent="0.25">
      <c r="A35" t="s">
        <v>45</v>
      </c>
      <c r="C35" s="12"/>
      <c r="E35" s="16"/>
      <c r="H35" s="8"/>
      <c r="I35" s="6"/>
      <c r="J35" s="8"/>
    </row>
    <row r="36" spans="1:10" x14ac:dyDescent="0.25">
      <c r="A36" s="17" t="s">
        <v>46</v>
      </c>
      <c r="C36" s="12">
        <v>13.25</v>
      </c>
      <c r="D36" t="s">
        <v>47</v>
      </c>
      <c r="E36" s="16">
        <v>28</v>
      </c>
      <c r="H36" s="8"/>
      <c r="I36" s="6">
        <f>E36*C36</f>
        <v>371</v>
      </c>
      <c r="J36" s="8"/>
    </row>
    <row r="37" spans="1:10" x14ac:dyDescent="0.25">
      <c r="A37" s="17" t="s">
        <v>48</v>
      </c>
      <c r="C37" s="12">
        <v>13.25</v>
      </c>
      <c r="D37" t="s">
        <v>47</v>
      </c>
      <c r="E37" s="16">
        <v>336</v>
      </c>
      <c r="H37" s="8"/>
      <c r="I37" s="6">
        <f>E37*C37</f>
        <v>4452</v>
      </c>
      <c r="J37" s="8"/>
    </row>
    <row r="38" spans="1:10" x14ac:dyDescent="0.25">
      <c r="A38" s="18" t="s">
        <v>49</v>
      </c>
      <c r="B38" s="18"/>
      <c r="C38" s="12">
        <v>2.5</v>
      </c>
      <c r="D38" t="s">
        <v>50</v>
      </c>
      <c r="E38" s="16">
        <v>1060</v>
      </c>
      <c r="H38" s="8"/>
      <c r="I38" s="6">
        <f>E38*C38</f>
        <v>2650</v>
      </c>
      <c r="J38" s="8"/>
    </row>
    <row r="39" spans="1:10" x14ac:dyDescent="0.25">
      <c r="A39" s="18" t="s">
        <v>51</v>
      </c>
      <c r="C39" s="12">
        <v>400</v>
      </c>
      <c r="D39" s="18" t="s">
        <v>52</v>
      </c>
      <c r="E39" s="16">
        <v>1</v>
      </c>
      <c r="H39" s="8"/>
      <c r="I39" s="6">
        <v>400</v>
      </c>
      <c r="J39" s="8"/>
    </row>
    <row r="40" spans="1:10" x14ac:dyDescent="0.25">
      <c r="A40" s="19" t="s">
        <v>53</v>
      </c>
      <c r="B40" s="1"/>
      <c r="C40" s="1"/>
      <c r="D40" s="20"/>
      <c r="E40" s="1"/>
      <c r="F40" s="1"/>
      <c r="G40" s="1"/>
      <c r="H40" s="11"/>
      <c r="I40" s="10">
        <f>SUM(I31:I39)</f>
        <v>15885.5</v>
      </c>
      <c r="J40" s="8"/>
    </row>
    <row r="41" spans="1:10" x14ac:dyDescent="0.25">
      <c r="A41" s="19" t="s">
        <v>54</v>
      </c>
      <c r="D41" s="12"/>
      <c r="H41" s="8"/>
      <c r="I41" s="10">
        <f>+I28+I40</f>
        <v>17291.657142857144</v>
      </c>
      <c r="J41" s="8"/>
    </row>
    <row r="42" spans="1:10" x14ac:dyDescent="0.25">
      <c r="A42" s="19" t="s">
        <v>55</v>
      </c>
      <c r="D42" s="12"/>
      <c r="H42" s="8"/>
      <c r="I42" s="21">
        <f>I41/I46</f>
        <v>3.6250853548966759</v>
      </c>
      <c r="J42" s="8"/>
    </row>
    <row r="43" spans="1:10" x14ac:dyDescent="0.25">
      <c r="D43" s="12"/>
    </row>
    <row r="44" spans="1:10" x14ac:dyDescent="0.25">
      <c r="A44" s="22" t="s">
        <v>56</v>
      </c>
      <c r="B44" s="22"/>
      <c r="C44" s="22"/>
      <c r="D44" s="22"/>
      <c r="E44" s="22"/>
      <c r="F44" s="22"/>
      <c r="G44" s="22"/>
      <c r="H44" s="22"/>
      <c r="I44" s="3" t="s">
        <v>57</v>
      </c>
    </row>
    <row r="45" spans="1:10" x14ac:dyDescent="0.25">
      <c r="A45" s="18" t="s">
        <v>58</v>
      </c>
      <c r="D45" s="12"/>
      <c r="E45" s="16"/>
      <c r="I45" s="16">
        <v>1060</v>
      </c>
    </row>
    <row r="46" spans="1:10" x14ac:dyDescent="0.25">
      <c r="A46" s="18" t="s">
        <v>59</v>
      </c>
      <c r="D46" s="12"/>
      <c r="E46" s="16"/>
      <c r="I46" s="23">
        <f>I45*4.5</f>
        <v>4770</v>
      </c>
    </row>
    <row r="47" spans="1:10" x14ac:dyDescent="0.25">
      <c r="A47" s="18" t="s">
        <v>60</v>
      </c>
      <c r="D47" s="12"/>
      <c r="E47" s="16"/>
      <c r="I47" s="23">
        <f>I41</f>
        <v>17291.657142857144</v>
      </c>
    </row>
    <row r="48" spans="1:10" x14ac:dyDescent="0.25">
      <c r="A48" s="19" t="s">
        <v>61</v>
      </c>
      <c r="B48" s="1"/>
      <c r="C48" s="24"/>
      <c r="E48" s="16"/>
      <c r="I48" s="21">
        <f>+I42</f>
        <v>3.6250853548966759</v>
      </c>
    </row>
    <row r="49" spans="1:5" x14ac:dyDescent="0.25">
      <c r="A49" s="19"/>
      <c r="D49" s="12"/>
      <c r="E49" s="8"/>
    </row>
    <row r="50" spans="1:5" x14ac:dyDescent="0.25">
      <c r="A50" s="8" t="s">
        <v>62</v>
      </c>
    </row>
    <row r="51" spans="1:5" x14ac:dyDescent="0.25">
      <c r="A51" s="8" t="s">
        <v>63</v>
      </c>
    </row>
    <row r="52" spans="1:5" x14ac:dyDescent="0.25">
      <c r="A52" s="8"/>
    </row>
  </sheetData>
  <mergeCells count="2">
    <mergeCell ref="D16:E16"/>
    <mergeCell ref="G16:I16"/>
  </mergeCells>
  <pageMargins left="0.7" right="0.7" top="0.75" bottom="0.75" header="0.3" footer="0.3"/>
  <webPublishItems count="1">
    <webPublishItem id="26255" divId="Organic_broilers_Small_26255" sourceType="sheet" destinationFile="C:\Users\vukina\Documents\hhhh_files\Organic_broilers_Small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vukina</dc:creator>
  <cp:lastModifiedBy>vukina</cp:lastModifiedBy>
  <dcterms:created xsi:type="dcterms:W3CDTF">2013-02-21T16:48:00Z</dcterms:created>
  <dcterms:modified xsi:type="dcterms:W3CDTF">2013-02-21T16:55:22Z</dcterms:modified>
</cp:coreProperties>
</file>